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Grosshirn/01_KUNDEN_AKTIV/Gesco/01_GB-QB-HV/06_GB_2025/08_Online/03_Tabellen_Downloads/"/>
    </mc:Choice>
  </mc:AlternateContent>
  <xr:revisionPtr revIDLastSave="0" documentId="13_ncr:1_{DF28DCC5-3079-874C-9AD6-C53846A9A435}" xr6:coauthVersionLast="47" xr6:coauthVersionMax="47" xr10:uidLastSave="{00000000-0000-0000-0000-000000000000}"/>
  <bookViews>
    <workbookView xWindow="1340" yWindow="920" windowWidth="30700" windowHeight="20180" xr2:uid="{D899CF5C-906F-4B44-A7C8-1D99AEE4614D}"/>
  </bookViews>
  <sheets>
    <sheet name="Zehn-Jahres-Tabelle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2" l="1"/>
  <c r="H9" i="12" l="1"/>
  <c r="I9" i="12"/>
  <c r="N9" i="12"/>
  <c r="O9" i="12"/>
  <c r="O23" i="12"/>
  <c r="O32" i="12"/>
  <c r="O33" i="12"/>
</calcChain>
</file>

<file path=xl/sharedStrings.xml><?xml version="1.0" encoding="utf-8"?>
<sst xmlns="http://schemas.openxmlformats.org/spreadsheetml/2006/main" count="100" uniqueCount="53">
  <si>
    <t>Ergebnis vor Steuern (EBT)</t>
  </si>
  <si>
    <t>GESCO SE Geschäftsbericht 2025</t>
  </si>
  <si>
    <t>Zehn-Jahres-Vergleich</t>
  </si>
  <si>
    <t>Kennzahlen GESCO-Konzern (IFRS)</t>
  </si>
  <si>
    <t>2024
01.01.-31.12.</t>
  </si>
  <si>
    <t>2023
01.01.-31.12.</t>
  </si>
  <si>
    <t>2022
01.01.-31.12.</t>
  </si>
  <si>
    <t>2021
01.01.-31.12.</t>
  </si>
  <si>
    <t>2020
01.01.-31.12.</t>
  </si>
  <si>
    <t>2019
01.04.-31.12.
Rumpfgeschäftsjahr
(9 Monate)</t>
  </si>
  <si>
    <t>2018/2019
01.04.-31.03.
Angepasst</t>
  </si>
  <si>
    <t>2018/2019
01.04.-31.03.
Wie berichtet</t>
  </si>
  <si>
    <t>2017/2018
01.04.-31.03.</t>
  </si>
  <si>
    <t>2016/2017
01.04.-31.03.</t>
  </si>
  <si>
    <t xml:space="preserve">2015/2016
01.04.-31.03. </t>
  </si>
  <si>
    <t xml:space="preserve">2014/2015
01.04.-31.03. </t>
  </si>
  <si>
    <t>Umsatz</t>
  </si>
  <si>
    <t>T€</t>
  </si>
  <si>
    <t xml:space="preserve">     davon Inland</t>
  </si>
  <si>
    <t xml:space="preserve">     davon Ausland</t>
  </si>
  <si>
    <t>EBITDA</t>
  </si>
  <si>
    <t xml:space="preserve">EBIT </t>
  </si>
  <si>
    <t>Steuern vom Einkommen und vom Ertrag</t>
  </si>
  <si>
    <t>Steuerquote</t>
  </si>
  <si>
    <t>%</t>
  </si>
  <si>
    <t>Konzernjahresergebnis aus fortgeführten Geschäftsbereichen (nach Anteilen Dritter)</t>
  </si>
  <si>
    <t>-</t>
  </si>
  <si>
    <t xml:space="preserve">Ergebnis je Aktie </t>
  </si>
  <si>
    <t>€</t>
  </si>
  <si>
    <t>Konzernjahresergebnis aus aufgegebenen Geschäftsbereichen (nach Anteilen Dritter)</t>
  </si>
  <si>
    <t>Konzernjahresergebnis aus fortgeführten und aufgegebenen Geschäftsbereichen (nach Anteilen Dritter)</t>
  </si>
  <si>
    <r>
      <t xml:space="preserve">Ergebnis je Aktie </t>
    </r>
    <r>
      <rPr>
        <vertAlign val="superscript"/>
        <sz val="12"/>
        <color rgb="FF415270"/>
        <rFont val="Arial"/>
        <family val="2"/>
      </rPr>
      <t xml:space="preserve">1) </t>
    </r>
  </si>
  <si>
    <r>
      <t>Investitionen in Sachanlagen</t>
    </r>
    <r>
      <rPr>
        <vertAlign val="superscript"/>
        <sz val="12"/>
        <color rgb="FF415270"/>
        <rFont val="Arial"/>
        <family val="2"/>
      </rPr>
      <t xml:space="preserve"> 2)</t>
    </r>
  </si>
  <si>
    <t>Abschreibungen auf Sachanlagen</t>
  </si>
  <si>
    <r>
      <t xml:space="preserve">Eigenkapital </t>
    </r>
    <r>
      <rPr>
        <vertAlign val="superscript"/>
        <sz val="12"/>
        <color rgb="FF415270"/>
        <rFont val="Arial"/>
        <family val="2"/>
      </rPr>
      <t>3)</t>
    </r>
  </si>
  <si>
    <r>
      <t xml:space="preserve">Bilanzsumme </t>
    </r>
    <r>
      <rPr>
        <vertAlign val="superscript"/>
        <sz val="12"/>
        <color rgb="FF415270"/>
        <rFont val="Arial"/>
        <family val="2"/>
      </rPr>
      <t>3)</t>
    </r>
  </si>
  <si>
    <r>
      <t>Eigenkapitalquote</t>
    </r>
    <r>
      <rPr>
        <vertAlign val="superscript"/>
        <sz val="12"/>
        <color rgb="FF415270"/>
        <rFont val="Arial"/>
        <family val="2"/>
      </rPr>
      <t xml:space="preserve"> 3)</t>
    </r>
  </si>
  <si>
    <r>
      <t xml:space="preserve">Mitarbeiter </t>
    </r>
    <r>
      <rPr>
        <vertAlign val="superscript"/>
        <sz val="12"/>
        <color rgb="FF415270"/>
        <rFont val="Arial"/>
        <family val="2"/>
      </rPr>
      <t>3)</t>
    </r>
  </si>
  <si>
    <t>Anzahl</t>
  </si>
  <si>
    <r>
      <t xml:space="preserve">    davon Auszubildende </t>
    </r>
    <r>
      <rPr>
        <vertAlign val="superscript"/>
        <sz val="12"/>
        <rFont val="Arial"/>
        <family val="2"/>
      </rPr>
      <t>3)</t>
    </r>
  </si>
  <si>
    <r>
      <t xml:space="preserve">Aktienkurs (XETRA) zum Ende des Geschäftsjahres </t>
    </r>
    <r>
      <rPr>
        <vertAlign val="superscript"/>
        <sz val="12"/>
        <color rgb="FF415270"/>
        <rFont val="Arial"/>
        <family val="2"/>
      </rPr>
      <t>1)</t>
    </r>
    <r>
      <rPr>
        <sz val="12"/>
        <color rgb="FF415270"/>
        <rFont val="Arial"/>
        <family val="2"/>
      </rPr>
      <t xml:space="preserve"> </t>
    </r>
  </si>
  <si>
    <t>Dividende je Aktie</t>
  </si>
  <si>
    <t>1)</t>
  </si>
  <si>
    <t>Geschäftsjahre 2011/2012 bis 2015/2016 angepasst gemäß Aktiensplit 1:3 vom Dez. 2016</t>
  </si>
  <si>
    <t>2)</t>
  </si>
  <si>
    <t>ohne Zugänge aus Veränderungen des Konsolidierungskreises</t>
  </si>
  <si>
    <t>3)</t>
  </si>
  <si>
    <t>zum Bilanzstichtag</t>
  </si>
  <si>
    <t>4)</t>
  </si>
  <si>
    <t>Dividendenvorschlag an die Hauptversammlung 2025</t>
  </si>
  <si>
    <t>0,20*</t>
  </si>
  <si>
    <t>2025
01.01.-31.12.</t>
  </si>
  <si>
    <t>0,10*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</si>
</sst>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\ @"/>
    <numFmt numFmtId="165" formatCode="#,##0.0"/>
  </numFmts>
  <fonts count="15">
    <font>
      <sz val="12"/>
      <color theme="1"/>
      <name val="Aptos Narrow"/>
      <family val="2"/>
      <scheme val="minor"/>
    </font>
    <font>
      <sz val="9.5"/>
      <color rgb="FFFF0090"/>
      <name val="Kievit for Aurubis Light"/>
    </font>
    <font>
      <b/>
      <sz val="20"/>
      <color rgb="FF415270"/>
      <name val="Arial"/>
      <family val="2"/>
    </font>
    <font>
      <sz val="10"/>
      <name val="Arial"/>
      <family val="2"/>
    </font>
    <font>
      <b/>
      <sz val="16"/>
      <color rgb="FF415270"/>
      <name val="Arial"/>
      <family val="2"/>
    </font>
    <font>
      <sz val="10"/>
      <color rgb="FF415270"/>
      <name val="Arial"/>
      <family val="2"/>
    </font>
    <font>
      <b/>
      <sz val="12"/>
      <color theme="0"/>
      <name val="Arial"/>
      <family val="2"/>
    </font>
    <font>
      <b/>
      <sz val="12"/>
      <color rgb="FF415270"/>
      <name val="Arial"/>
      <family val="2"/>
    </font>
    <font>
      <sz val="12"/>
      <color rgb="FF415270"/>
      <name val="Arial"/>
      <family val="2"/>
    </font>
    <font>
      <sz val="11"/>
      <color theme="1"/>
      <name val="Aptos Narrow"/>
      <family val="2"/>
      <scheme val="minor"/>
    </font>
    <font>
      <vertAlign val="superscript"/>
      <sz val="12"/>
      <color rgb="FF415270"/>
      <name val="Arial"/>
      <family val="2"/>
    </font>
    <font>
      <vertAlign val="superscript"/>
      <sz val="12"/>
      <name val="Arial"/>
      <family val="2"/>
    </font>
    <font>
      <vertAlign val="superscript"/>
      <sz val="12"/>
      <color rgb="FF41527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15270"/>
        <bgColor indexed="64"/>
      </patternFill>
    </fill>
    <fill>
      <patternFill patternType="solid">
        <fgColor rgb="FFE2FF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6FA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415270"/>
      </bottom>
      <diagonal/>
    </border>
    <border>
      <left/>
      <right/>
      <top/>
      <bottom style="thin">
        <color rgb="FFE2FF67"/>
      </bottom>
      <diagonal/>
    </border>
    <border>
      <left/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rgb="FF415270"/>
      </left>
      <right/>
      <top style="thin">
        <color rgb="FF415270"/>
      </top>
      <bottom style="thin">
        <color rgb="FF415270"/>
      </bottom>
      <diagonal/>
    </border>
    <border>
      <left style="thin">
        <color rgb="FF415270"/>
      </left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Border="0">
      <alignment horizontal="left" wrapText="1"/>
    </xf>
    <xf numFmtId="0" fontId="3" fillId="0" borderId="0"/>
    <xf numFmtId="0" fontId="3" fillId="0" borderId="0"/>
    <xf numFmtId="0" fontId="9" fillId="0" borderId="0"/>
  </cellStyleXfs>
  <cellXfs count="31">
    <xf numFmtId="0" fontId="0" fillId="0" borderId="0" xfId="0"/>
    <xf numFmtId="0" fontId="4" fillId="0" borderId="0" xfId="1" applyFont="1">
      <alignment horizontal="left" wrapText="1"/>
    </xf>
    <xf numFmtId="0" fontId="5" fillId="0" borderId="0" xfId="2" applyFont="1"/>
    <xf numFmtId="49" fontId="6" fillId="2" borderId="0" xfId="1" applyNumberFormat="1" applyFont="1" applyFill="1" applyBorder="1" applyAlignment="1">
      <alignment horizontal="right" wrapText="1"/>
    </xf>
    <xf numFmtId="49" fontId="7" fillId="3" borderId="3" xfId="1" applyNumberFormat="1" applyFont="1" applyFill="1" applyBorder="1" applyAlignment="1">
      <alignment horizontal="right" wrapText="1"/>
    </xf>
    <xf numFmtId="164" fontId="8" fillId="4" borderId="2" xfId="2" applyNumberFormat="1" applyFont="1" applyFill="1" applyBorder="1" applyAlignment="1">
      <alignment vertical="center"/>
    </xf>
    <xf numFmtId="3" fontId="8" fillId="5" borderId="2" xfId="2" quotePrefix="1" applyNumberFormat="1" applyFont="1" applyFill="1" applyBorder="1" applyAlignment="1">
      <alignment horizontal="right" vertical="center"/>
    </xf>
    <xf numFmtId="164" fontId="8" fillId="4" borderId="1" xfId="2" applyNumberFormat="1" applyFont="1" applyFill="1" applyBorder="1" applyAlignment="1">
      <alignment vertical="center"/>
    </xf>
    <xf numFmtId="3" fontId="8" fillId="4" borderId="1" xfId="2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2" fillId="0" borderId="0" xfId="1" applyFont="1">
      <alignment horizontal="left" wrapText="1"/>
    </xf>
    <xf numFmtId="0" fontId="4" fillId="0" borderId="0" xfId="1" applyFont="1" applyAlignment="1">
      <alignment wrapText="1"/>
    </xf>
    <xf numFmtId="164" fontId="8" fillId="4" borderId="2" xfId="2" applyNumberFormat="1" applyFont="1" applyFill="1" applyBorder="1" applyAlignment="1">
      <alignment horizontal="center" vertical="center"/>
    </xf>
    <xf numFmtId="3" fontId="8" fillId="4" borderId="2" xfId="2" quotePrefix="1" applyNumberFormat="1" applyFont="1" applyFill="1" applyBorder="1" applyAlignment="1">
      <alignment horizontal="right" vertical="center"/>
    </xf>
    <xf numFmtId="164" fontId="8" fillId="4" borderId="1" xfId="2" applyNumberFormat="1" applyFont="1" applyFill="1" applyBorder="1" applyAlignment="1">
      <alignment horizontal="center" vertical="center"/>
    </xf>
    <xf numFmtId="165" fontId="8" fillId="4" borderId="1" xfId="2" quotePrefix="1" applyNumberFormat="1" applyFont="1" applyFill="1" applyBorder="1" applyAlignment="1">
      <alignment horizontal="right" vertical="center"/>
    </xf>
    <xf numFmtId="4" fontId="8" fillId="4" borderId="1" xfId="2" quotePrefix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indent="1"/>
    </xf>
    <xf numFmtId="164" fontId="8" fillId="4" borderId="4" xfId="2" applyNumberFormat="1" applyFont="1" applyFill="1" applyBorder="1" applyAlignment="1">
      <alignment horizontal="center" vertical="center"/>
    </xf>
    <xf numFmtId="164" fontId="8" fillId="4" borderId="1" xfId="2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2" fontId="8" fillId="4" borderId="1" xfId="2" quotePrefix="1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2" fontId="14" fillId="0" borderId="7" xfId="0" applyNumberFormat="1" applyFont="1" applyBorder="1" applyAlignment="1">
      <alignment horizontal="right"/>
    </xf>
    <xf numFmtId="2" fontId="8" fillId="4" borderId="2" xfId="2" quotePrefix="1" applyNumberFormat="1" applyFont="1" applyFill="1" applyBorder="1" applyAlignment="1">
      <alignment horizontal="right" vertical="center"/>
    </xf>
    <xf numFmtId="0" fontId="8" fillId="5" borderId="2" xfId="2" quotePrefix="1" applyNumberFormat="1" applyFont="1" applyFill="1" applyBorder="1" applyAlignment="1">
      <alignment horizontal="right" vertical="center"/>
    </xf>
    <xf numFmtId="0" fontId="8" fillId="4" borderId="2" xfId="2" quotePrefix="1" applyNumberFormat="1" applyFont="1" applyFill="1" applyBorder="1" applyAlignment="1">
      <alignment horizontal="right" vertical="center"/>
    </xf>
  </cellXfs>
  <cellStyles count="5">
    <cellStyle name="Normal" xfId="1" xr:uid="{F6BF29FE-2478-0A4C-9C91-315833284F13}"/>
    <cellStyle name="Standard" xfId="0" builtinId="0"/>
    <cellStyle name="Standard 2" xfId="2" xr:uid="{895069F7-385F-5845-9B58-05F66A9C76F5}"/>
    <cellStyle name="Standard 2 2" xfId="4" xr:uid="{08FA3A7F-9E32-E74D-8298-A99DC5307194}"/>
    <cellStyle name="Standard 3" xfId="3" xr:uid="{EB6872D0-E495-E940-BD02-C0051D270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A93E-9524-EF4A-BFA3-41D9E44F5964}">
  <dimension ref="A1:O38"/>
  <sheetViews>
    <sheetView tabSelected="1" workbookViewId="0">
      <selection activeCell="C23" sqref="C23"/>
    </sheetView>
  </sheetViews>
  <sheetFormatPr baseColWidth="10" defaultRowHeight="16"/>
  <cols>
    <col min="1" max="1" width="101.6640625" bestFit="1" customWidth="1"/>
    <col min="3" max="3" width="16.1640625" customWidth="1"/>
    <col min="4" max="4" width="13.1640625" bestFit="1" customWidth="1"/>
    <col min="5" max="5" width="14.83203125" customWidth="1"/>
    <col min="6" max="6" width="15.1640625" customWidth="1"/>
    <col min="7" max="7" width="14.1640625" customWidth="1"/>
    <col min="8" max="8" width="15.83203125" customWidth="1"/>
    <col min="9" max="9" width="21.5" customWidth="1"/>
    <col min="10" max="10" width="17.5" customWidth="1"/>
    <col min="11" max="11" width="18" customWidth="1"/>
    <col min="12" max="12" width="15.1640625" customWidth="1"/>
    <col min="13" max="13" width="14.83203125" customWidth="1"/>
    <col min="14" max="15" width="15.6640625" customWidth="1"/>
  </cols>
  <sheetData>
    <row r="1" spans="1:15" ht="26">
      <c r="A1" s="10" t="s">
        <v>1</v>
      </c>
      <c r="B1" s="2"/>
      <c r="C1" s="2"/>
      <c r="D1" s="2"/>
    </row>
    <row r="2" spans="1:15" ht="21">
      <c r="A2" s="11" t="s">
        <v>2</v>
      </c>
      <c r="B2" s="11"/>
      <c r="C2" s="11"/>
      <c r="D2" s="11"/>
      <c r="E2" s="11"/>
      <c r="F2" s="1"/>
    </row>
    <row r="3" spans="1:15" ht="21">
      <c r="A3" s="11" t="s">
        <v>3</v>
      </c>
      <c r="B3" s="11"/>
      <c r="C3" s="11"/>
      <c r="D3" s="11"/>
      <c r="E3" s="11"/>
    </row>
    <row r="5" spans="1:15" ht="17" customHeight="1"/>
    <row r="6" spans="1:15" ht="68">
      <c r="A6" s="3"/>
      <c r="B6" s="3"/>
      <c r="C6" s="4" t="s">
        <v>51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</row>
    <row r="7" spans="1:15">
      <c r="A7" s="5" t="s">
        <v>16</v>
      </c>
      <c r="B7" s="12" t="s">
        <v>17</v>
      </c>
      <c r="C7" s="6">
        <v>494973</v>
      </c>
      <c r="D7" s="13">
        <v>513809</v>
      </c>
      <c r="E7" s="13">
        <v>560724</v>
      </c>
      <c r="F7" s="13">
        <v>582273</v>
      </c>
      <c r="G7" s="13">
        <v>488051</v>
      </c>
      <c r="H7" s="13">
        <v>397225</v>
      </c>
      <c r="I7" s="13">
        <v>439619</v>
      </c>
      <c r="J7" s="13">
        <v>580254</v>
      </c>
      <c r="K7" s="13">
        <v>574532</v>
      </c>
      <c r="L7" s="13">
        <v>547193</v>
      </c>
      <c r="M7" s="13">
        <v>482480</v>
      </c>
      <c r="N7" s="13">
        <v>494014</v>
      </c>
      <c r="O7" s="13">
        <v>451434</v>
      </c>
    </row>
    <row r="8" spans="1:15">
      <c r="A8" s="7" t="s">
        <v>18</v>
      </c>
      <c r="B8" s="14" t="s">
        <v>17</v>
      </c>
      <c r="C8" s="6">
        <v>205700</v>
      </c>
      <c r="D8" s="13">
        <v>240134</v>
      </c>
      <c r="E8" s="8">
        <v>260974</v>
      </c>
      <c r="F8" s="8">
        <v>280988</v>
      </c>
      <c r="G8" s="8">
        <v>252806</v>
      </c>
      <c r="H8" s="8">
        <v>212225</v>
      </c>
      <c r="I8" s="8">
        <v>258844</v>
      </c>
      <c r="J8" s="8">
        <v>353178</v>
      </c>
      <c r="K8" s="8">
        <v>351272</v>
      </c>
      <c r="L8" s="8">
        <v>335981</v>
      </c>
      <c r="M8" s="8">
        <v>302419</v>
      </c>
      <c r="N8" s="8">
        <v>323862</v>
      </c>
      <c r="O8" s="8">
        <v>303597</v>
      </c>
    </row>
    <row r="9" spans="1:15">
      <c r="A9" s="7" t="s">
        <v>19</v>
      </c>
      <c r="B9" s="14" t="s">
        <v>17</v>
      </c>
      <c r="C9" s="6">
        <v>289273</v>
      </c>
      <c r="D9" s="13">
        <v>273675</v>
      </c>
      <c r="E9" s="8">
        <v>299750</v>
      </c>
      <c r="F9" s="8">
        <v>301285</v>
      </c>
      <c r="G9" s="8">
        <v>235245</v>
      </c>
      <c r="H9" s="8">
        <f>120307+64693</f>
        <v>185000</v>
      </c>
      <c r="I9" s="8">
        <f>109614+71161</f>
        <v>180775</v>
      </c>
      <c r="J9" s="8">
        <v>227076</v>
      </c>
      <c r="K9" s="8">
        <v>223260</v>
      </c>
      <c r="L9" s="8">
        <v>211212</v>
      </c>
      <c r="M9" s="8">
        <v>180061</v>
      </c>
      <c r="N9" s="8">
        <f>89317+80835</f>
        <v>170152</v>
      </c>
      <c r="O9" s="8">
        <f>75792+72045</f>
        <v>147837</v>
      </c>
    </row>
    <row r="10" spans="1:15">
      <c r="A10" s="7" t="s">
        <v>20</v>
      </c>
      <c r="B10" s="14" t="s">
        <v>17</v>
      </c>
      <c r="C10" s="6">
        <v>33780</v>
      </c>
      <c r="D10" s="13">
        <v>36673</v>
      </c>
      <c r="E10" s="8">
        <v>59010</v>
      </c>
      <c r="F10" s="8">
        <v>67738</v>
      </c>
      <c r="G10" s="8">
        <v>62188</v>
      </c>
      <c r="H10" s="8">
        <v>33357</v>
      </c>
      <c r="I10" s="8">
        <v>44035</v>
      </c>
      <c r="J10" s="8">
        <v>68375</v>
      </c>
      <c r="K10" s="8">
        <v>73498</v>
      </c>
      <c r="L10" s="8">
        <v>57404</v>
      </c>
      <c r="M10" s="8">
        <v>49745</v>
      </c>
      <c r="N10" s="8">
        <v>53261</v>
      </c>
      <c r="O10" s="8">
        <v>46171</v>
      </c>
    </row>
    <row r="11" spans="1:15">
      <c r="A11" s="7" t="s">
        <v>21</v>
      </c>
      <c r="B11" s="14" t="s">
        <v>17</v>
      </c>
      <c r="C11" s="6">
        <v>15496</v>
      </c>
      <c r="D11" s="13">
        <v>15182</v>
      </c>
      <c r="E11" s="8">
        <v>35866</v>
      </c>
      <c r="F11" s="8">
        <v>49433</v>
      </c>
      <c r="G11" s="8">
        <v>44572</v>
      </c>
      <c r="H11" s="8">
        <v>16693</v>
      </c>
      <c r="I11" s="8">
        <v>23470</v>
      </c>
      <c r="J11" s="8">
        <v>42101</v>
      </c>
      <c r="K11" s="8">
        <v>47646</v>
      </c>
      <c r="L11" s="8">
        <v>33789</v>
      </c>
      <c r="M11" s="8">
        <v>22137</v>
      </c>
      <c r="N11" s="8">
        <v>31457</v>
      </c>
      <c r="O11" s="8">
        <v>27300</v>
      </c>
    </row>
    <row r="12" spans="1:15">
      <c r="A12" s="7" t="s">
        <v>0</v>
      </c>
      <c r="B12" s="14" t="s">
        <v>17</v>
      </c>
      <c r="C12" s="6">
        <v>11367</v>
      </c>
      <c r="D12" s="13">
        <v>9964</v>
      </c>
      <c r="E12" s="8">
        <v>32361</v>
      </c>
      <c r="F12" s="8">
        <v>49459</v>
      </c>
      <c r="G12" s="8">
        <v>42719</v>
      </c>
      <c r="H12" s="8">
        <v>12889</v>
      </c>
      <c r="I12" s="8">
        <v>21804</v>
      </c>
      <c r="J12" s="8">
        <v>39809</v>
      </c>
      <c r="K12" s="8">
        <v>45420</v>
      </c>
      <c r="L12" s="8">
        <v>31861</v>
      </c>
      <c r="M12" s="8">
        <v>19187</v>
      </c>
      <c r="N12" s="8">
        <v>28828</v>
      </c>
      <c r="O12" s="8">
        <v>24553</v>
      </c>
    </row>
    <row r="13" spans="1:15">
      <c r="A13" s="7" t="s">
        <v>22</v>
      </c>
      <c r="B13" s="14" t="s">
        <v>17</v>
      </c>
      <c r="C13" s="6">
        <v>-1088</v>
      </c>
      <c r="D13" s="13">
        <v>-4370</v>
      </c>
      <c r="E13" s="8">
        <v>-10220</v>
      </c>
      <c r="F13" s="8">
        <v>-13196</v>
      </c>
      <c r="G13" s="8">
        <v>-13243</v>
      </c>
      <c r="H13" s="8">
        <v>-6009</v>
      </c>
      <c r="I13" s="8">
        <v>-8076</v>
      </c>
      <c r="J13" s="8">
        <v>-14042</v>
      </c>
      <c r="K13" s="8">
        <v>-15443</v>
      </c>
      <c r="L13" s="8">
        <v>-13690</v>
      </c>
      <c r="M13" s="8">
        <v>-9458</v>
      </c>
      <c r="N13" s="8">
        <v>-10307</v>
      </c>
      <c r="O13" s="8">
        <v>-10401</v>
      </c>
    </row>
    <row r="14" spans="1:15">
      <c r="A14" s="7" t="s">
        <v>23</v>
      </c>
      <c r="B14" s="14" t="s">
        <v>24</v>
      </c>
      <c r="C14" s="29">
        <v>9.6</v>
      </c>
      <c r="D14" s="30">
        <v>43.9</v>
      </c>
      <c r="E14" s="15">
        <v>31.6</v>
      </c>
      <c r="F14" s="15">
        <v>26.7</v>
      </c>
      <c r="G14" s="15">
        <v>31</v>
      </c>
      <c r="H14" s="15">
        <v>46.6</v>
      </c>
      <c r="I14" s="15">
        <v>37</v>
      </c>
      <c r="J14" s="15">
        <v>35.299999999999997</v>
      </c>
      <c r="K14" s="15">
        <v>34</v>
      </c>
      <c r="L14" s="15">
        <v>43</v>
      </c>
      <c r="M14" s="15">
        <v>49.3</v>
      </c>
      <c r="N14" s="15">
        <v>35.799999999999997</v>
      </c>
      <c r="O14" s="15">
        <v>42.4</v>
      </c>
    </row>
    <row r="15" spans="1:15">
      <c r="A15" s="7"/>
      <c r="B15" s="14"/>
      <c r="C15" s="6"/>
      <c r="D15" s="13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>
      <c r="A16" s="7" t="s">
        <v>25</v>
      </c>
      <c r="B16" s="14" t="s">
        <v>17</v>
      </c>
      <c r="C16" s="6">
        <v>9928</v>
      </c>
      <c r="D16" s="13">
        <v>4439</v>
      </c>
      <c r="E16" s="8">
        <v>20885</v>
      </c>
      <c r="F16" s="8">
        <v>33824</v>
      </c>
      <c r="G16" s="8">
        <v>26876</v>
      </c>
      <c r="H16" s="8">
        <v>5829</v>
      </c>
      <c r="I16" s="8" t="s">
        <v>26</v>
      </c>
      <c r="J16" s="8" t="s">
        <v>26</v>
      </c>
      <c r="K16" s="8" t="s">
        <v>26</v>
      </c>
      <c r="L16" s="8" t="s">
        <v>26</v>
      </c>
      <c r="M16" s="8" t="s">
        <v>26</v>
      </c>
      <c r="N16" s="8" t="s">
        <v>26</v>
      </c>
      <c r="O16" s="8" t="s">
        <v>26</v>
      </c>
    </row>
    <row r="17" spans="1:15">
      <c r="A17" s="7" t="s">
        <v>27</v>
      </c>
      <c r="B17" s="14" t="s">
        <v>28</v>
      </c>
      <c r="C17" s="29">
        <v>0.96</v>
      </c>
      <c r="D17" s="27">
        <v>0.42</v>
      </c>
      <c r="E17" s="16">
        <v>1.93</v>
      </c>
      <c r="F17" s="16">
        <v>3.12</v>
      </c>
      <c r="G17" s="16">
        <v>2.48</v>
      </c>
      <c r="H17" s="16">
        <v>0.54</v>
      </c>
      <c r="I17" s="8" t="s">
        <v>26</v>
      </c>
      <c r="J17" s="8" t="s">
        <v>26</v>
      </c>
      <c r="K17" s="8" t="s">
        <v>26</v>
      </c>
      <c r="L17" s="8" t="s">
        <v>26</v>
      </c>
      <c r="M17" s="8" t="s">
        <v>26</v>
      </c>
      <c r="N17" s="8" t="s">
        <v>26</v>
      </c>
      <c r="O17" s="8" t="s">
        <v>26</v>
      </c>
    </row>
    <row r="18" spans="1:15">
      <c r="A18" s="7"/>
      <c r="B18" s="14"/>
      <c r="C18" s="6"/>
      <c r="D18" s="13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>
      <c r="A19" s="7" t="s">
        <v>29</v>
      </c>
      <c r="B19" s="14" t="s">
        <v>17</v>
      </c>
      <c r="C19" s="6">
        <v>0</v>
      </c>
      <c r="D19" s="13">
        <v>0</v>
      </c>
      <c r="E19" s="8">
        <v>0</v>
      </c>
      <c r="F19" s="8">
        <v>0</v>
      </c>
      <c r="G19" s="8">
        <v>-14</v>
      </c>
      <c r="H19" s="8">
        <v>-22405</v>
      </c>
      <c r="I19" s="8" t="s">
        <v>26</v>
      </c>
      <c r="J19" s="8" t="s">
        <v>26</v>
      </c>
      <c r="K19" s="8" t="s">
        <v>26</v>
      </c>
      <c r="L19" s="8" t="s">
        <v>26</v>
      </c>
      <c r="M19" s="8" t="s">
        <v>26</v>
      </c>
      <c r="N19" s="8" t="s">
        <v>26</v>
      </c>
      <c r="O19" s="8" t="s">
        <v>26</v>
      </c>
    </row>
    <row r="20" spans="1:15">
      <c r="A20" s="7" t="s">
        <v>27</v>
      </c>
      <c r="B20" s="14" t="s">
        <v>28</v>
      </c>
      <c r="C20" s="6">
        <v>-1E-3</v>
      </c>
      <c r="D20" s="13">
        <v>-1E-3</v>
      </c>
      <c r="E20" s="16">
        <v>-1E-3</v>
      </c>
      <c r="F20" s="16">
        <v>-1E-3</v>
      </c>
      <c r="G20" s="16">
        <v>-1E-3</v>
      </c>
      <c r="H20" s="16">
        <v>-2.0699999999999998</v>
      </c>
      <c r="I20" s="8" t="s">
        <v>26</v>
      </c>
      <c r="J20" s="8" t="s">
        <v>26</v>
      </c>
      <c r="K20" s="8" t="s">
        <v>26</v>
      </c>
      <c r="L20" s="8" t="s">
        <v>26</v>
      </c>
      <c r="M20" s="8" t="s">
        <v>26</v>
      </c>
      <c r="N20" s="8" t="s">
        <v>26</v>
      </c>
      <c r="O20" s="8" t="s">
        <v>26</v>
      </c>
    </row>
    <row r="21" spans="1:15">
      <c r="A21" s="7"/>
      <c r="B21" s="14"/>
      <c r="C21" s="6"/>
      <c r="D21" s="13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>
      <c r="A22" s="7" t="s">
        <v>30</v>
      </c>
      <c r="B22" s="14" t="s">
        <v>17</v>
      </c>
      <c r="C22" s="6">
        <v>9928</v>
      </c>
      <c r="D22" s="13">
        <v>4439</v>
      </c>
      <c r="E22" s="8">
        <v>20885</v>
      </c>
      <c r="F22" s="8">
        <v>33824</v>
      </c>
      <c r="G22" s="8">
        <v>26862</v>
      </c>
      <c r="H22" s="8">
        <v>-16576</v>
      </c>
      <c r="I22" s="8">
        <v>12386</v>
      </c>
      <c r="J22" s="8">
        <v>22582</v>
      </c>
      <c r="K22" s="8">
        <v>26598</v>
      </c>
      <c r="L22" s="8">
        <v>16099</v>
      </c>
      <c r="M22" s="8">
        <v>7890</v>
      </c>
      <c r="N22" s="8">
        <v>16127</v>
      </c>
      <c r="O22" s="8">
        <v>12350</v>
      </c>
    </row>
    <row r="23" spans="1:15" ht="18">
      <c r="A23" s="17" t="s">
        <v>31</v>
      </c>
      <c r="B23" s="14" t="s">
        <v>28</v>
      </c>
      <c r="C23" s="29">
        <v>0.96</v>
      </c>
      <c r="D23" s="28">
        <v>0.42</v>
      </c>
      <c r="E23" s="16">
        <v>1.93</v>
      </c>
      <c r="F23" s="16">
        <v>3.12</v>
      </c>
      <c r="G23" s="16">
        <v>2.48</v>
      </c>
      <c r="H23" s="16">
        <v>-1.53</v>
      </c>
      <c r="I23" s="16">
        <v>1.1399999999999999</v>
      </c>
      <c r="J23" s="16">
        <v>2.08</v>
      </c>
      <c r="K23" s="16">
        <v>2.46</v>
      </c>
      <c r="L23" s="16">
        <v>1.49</v>
      </c>
      <c r="M23" s="16">
        <v>0.79</v>
      </c>
      <c r="N23" s="16">
        <v>1.62</v>
      </c>
      <c r="O23" s="16">
        <f>3.72/3</f>
        <v>1.24</v>
      </c>
    </row>
    <row r="24" spans="1:15">
      <c r="A24" s="7"/>
      <c r="B24" s="14"/>
      <c r="C24" s="6"/>
      <c r="D24" s="13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8">
      <c r="A25" s="18" t="s">
        <v>32</v>
      </c>
      <c r="B25" s="19" t="s">
        <v>17</v>
      </c>
      <c r="C25" s="6">
        <v>16992</v>
      </c>
      <c r="D25" s="13">
        <v>11356</v>
      </c>
      <c r="E25" s="8">
        <v>20136</v>
      </c>
      <c r="F25" s="8">
        <v>15577</v>
      </c>
      <c r="G25" s="8">
        <v>12670</v>
      </c>
      <c r="H25" s="8">
        <v>7907</v>
      </c>
      <c r="I25" s="8">
        <v>15838</v>
      </c>
      <c r="J25" s="8">
        <v>23354</v>
      </c>
      <c r="K25" s="8">
        <v>23838</v>
      </c>
      <c r="L25" s="8">
        <v>24638</v>
      </c>
      <c r="M25" s="8">
        <v>19788</v>
      </c>
      <c r="N25" s="8">
        <v>23974</v>
      </c>
      <c r="O25" s="8">
        <v>29525</v>
      </c>
    </row>
    <row r="26" spans="1:15">
      <c r="A26" s="20" t="s">
        <v>33</v>
      </c>
      <c r="B26" s="19" t="s">
        <v>17</v>
      </c>
      <c r="C26" s="6">
        <v>18284</v>
      </c>
      <c r="D26" s="13">
        <v>21491</v>
      </c>
      <c r="E26" s="8">
        <v>23144</v>
      </c>
      <c r="F26" s="8">
        <v>18305</v>
      </c>
      <c r="G26" s="8">
        <v>17616</v>
      </c>
      <c r="H26" s="8">
        <v>13346</v>
      </c>
      <c r="I26" s="8">
        <v>17487</v>
      </c>
      <c r="J26" s="8">
        <v>19415</v>
      </c>
      <c r="K26" s="8">
        <v>19081</v>
      </c>
      <c r="L26" s="8">
        <v>17989</v>
      </c>
      <c r="M26" s="8">
        <v>24009</v>
      </c>
      <c r="N26" s="8">
        <v>16940</v>
      </c>
      <c r="O26" s="8">
        <v>15475</v>
      </c>
    </row>
    <row r="27" spans="1:15" ht="18">
      <c r="A27" s="21" t="s">
        <v>34</v>
      </c>
      <c r="B27" s="14" t="s">
        <v>17</v>
      </c>
      <c r="C27" s="6">
        <v>267621</v>
      </c>
      <c r="D27" s="13">
        <v>263212</v>
      </c>
      <c r="E27" s="8">
        <v>277654</v>
      </c>
      <c r="F27" s="8">
        <v>274706</v>
      </c>
      <c r="G27" s="8">
        <v>255734</v>
      </c>
      <c r="H27" s="8">
        <v>227770</v>
      </c>
      <c r="I27" s="8">
        <v>250428</v>
      </c>
      <c r="J27" s="8">
        <v>250567</v>
      </c>
      <c r="K27" s="8">
        <v>244261</v>
      </c>
      <c r="L27" s="8">
        <v>224265</v>
      </c>
      <c r="M27" s="8">
        <v>214095</v>
      </c>
      <c r="N27" s="8">
        <v>195773</v>
      </c>
      <c r="O27" s="8">
        <v>182803</v>
      </c>
    </row>
    <row r="28" spans="1:15" ht="18">
      <c r="A28" s="22" t="s">
        <v>35</v>
      </c>
      <c r="B28" s="14" t="s">
        <v>17</v>
      </c>
      <c r="C28" s="6">
        <v>447350</v>
      </c>
      <c r="D28" s="13">
        <v>433316</v>
      </c>
      <c r="E28" s="8">
        <v>468962</v>
      </c>
      <c r="F28" s="8">
        <v>473913</v>
      </c>
      <c r="G28" s="8">
        <v>449535</v>
      </c>
      <c r="H28" s="8">
        <v>390821</v>
      </c>
      <c r="I28" s="8">
        <v>506099</v>
      </c>
      <c r="J28" s="8">
        <v>525486</v>
      </c>
      <c r="K28" s="8">
        <v>509513</v>
      </c>
      <c r="L28" s="8">
        <v>456256</v>
      </c>
      <c r="M28" s="8">
        <v>439915</v>
      </c>
      <c r="N28" s="8">
        <v>410175</v>
      </c>
      <c r="O28" s="8">
        <v>403739</v>
      </c>
    </row>
    <row r="29" spans="1:15" ht="18">
      <c r="A29" s="23" t="s">
        <v>36</v>
      </c>
      <c r="B29" s="14" t="s">
        <v>24</v>
      </c>
      <c r="C29" s="29">
        <v>60.9</v>
      </c>
      <c r="D29" s="13">
        <f t="shared" ref="D29" si="0">D27/D28</f>
        <v>0.60743660515651399</v>
      </c>
      <c r="E29" s="15">
        <v>59.2</v>
      </c>
      <c r="F29" s="15">
        <v>58</v>
      </c>
      <c r="G29" s="15">
        <v>56.9</v>
      </c>
      <c r="H29" s="15">
        <v>58.3</v>
      </c>
      <c r="I29" s="15">
        <v>49.5</v>
      </c>
      <c r="J29" s="15">
        <v>47.7</v>
      </c>
      <c r="K29" s="15">
        <v>47.9</v>
      </c>
      <c r="L29" s="15">
        <v>49.2</v>
      </c>
      <c r="M29" s="15">
        <v>48.7</v>
      </c>
      <c r="N29" s="15">
        <v>47.7</v>
      </c>
      <c r="O29" s="15">
        <v>45.3</v>
      </c>
    </row>
    <row r="30" spans="1:15" ht="18">
      <c r="A30" s="17" t="s">
        <v>37</v>
      </c>
      <c r="B30" s="14" t="s">
        <v>38</v>
      </c>
      <c r="C30" s="6">
        <v>1662</v>
      </c>
      <c r="D30" s="13">
        <v>1642</v>
      </c>
      <c r="E30" s="8">
        <v>1899</v>
      </c>
      <c r="F30" s="8">
        <v>1841</v>
      </c>
      <c r="G30" s="8">
        <v>1783</v>
      </c>
      <c r="H30" s="8">
        <v>1695</v>
      </c>
      <c r="I30" s="8">
        <v>2718</v>
      </c>
      <c r="J30" s="8">
        <v>2684</v>
      </c>
      <c r="K30" s="8">
        <v>2662</v>
      </c>
      <c r="L30" s="8">
        <v>2489</v>
      </c>
      <c r="M30" s="8">
        <v>2535</v>
      </c>
      <c r="N30" s="8">
        <v>2537</v>
      </c>
      <c r="O30" s="8">
        <v>2465</v>
      </c>
    </row>
    <row r="31" spans="1:15" ht="18">
      <c r="A31" s="23" t="s">
        <v>39</v>
      </c>
      <c r="B31" s="14" t="s">
        <v>38</v>
      </c>
      <c r="C31" s="6">
        <v>32</v>
      </c>
      <c r="D31" s="13">
        <v>38</v>
      </c>
      <c r="E31" s="8">
        <v>50</v>
      </c>
      <c r="F31" s="8">
        <v>60</v>
      </c>
      <c r="G31" s="8">
        <v>66</v>
      </c>
      <c r="H31" s="8">
        <v>63</v>
      </c>
      <c r="I31" s="8">
        <v>130</v>
      </c>
      <c r="J31" s="8">
        <v>108</v>
      </c>
      <c r="K31" s="8">
        <v>134</v>
      </c>
      <c r="L31" s="8">
        <v>134</v>
      </c>
      <c r="M31" s="8">
        <v>138</v>
      </c>
      <c r="N31" s="8">
        <v>153</v>
      </c>
      <c r="O31" s="8">
        <v>156</v>
      </c>
    </row>
    <row r="32" spans="1:15" ht="18">
      <c r="A32" s="23" t="s">
        <v>40</v>
      </c>
      <c r="B32" s="14" t="s">
        <v>28</v>
      </c>
      <c r="C32" s="29">
        <v>14.25</v>
      </c>
      <c r="D32" s="30">
        <v>13.2</v>
      </c>
      <c r="E32" s="16">
        <v>18.600000000000001</v>
      </c>
      <c r="F32" s="16">
        <v>24.1</v>
      </c>
      <c r="G32" s="16">
        <v>25.5</v>
      </c>
      <c r="H32" s="16">
        <v>18.350000000000001</v>
      </c>
      <c r="I32" s="16">
        <v>18.86</v>
      </c>
      <c r="J32" s="16">
        <v>22.75</v>
      </c>
      <c r="K32" s="16">
        <v>22.75</v>
      </c>
      <c r="L32" s="16">
        <v>28.5</v>
      </c>
      <c r="M32" s="16">
        <v>24.96</v>
      </c>
      <c r="N32" s="16">
        <v>24.71</v>
      </c>
      <c r="O32" s="16">
        <f>76.38/3</f>
        <v>25.459999999999997</v>
      </c>
    </row>
    <row r="33" spans="1:15">
      <c r="A33" s="7" t="s">
        <v>41</v>
      </c>
      <c r="B33" s="14" t="s">
        <v>28</v>
      </c>
      <c r="C33" s="6" t="s">
        <v>50</v>
      </c>
      <c r="D33" s="13" t="s">
        <v>52</v>
      </c>
      <c r="E33" s="24">
        <v>0.4</v>
      </c>
      <c r="F33" s="16">
        <v>1</v>
      </c>
      <c r="G33" s="16">
        <v>0.98</v>
      </c>
      <c r="H33" s="16">
        <v>0</v>
      </c>
      <c r="I33" s="16">
        <v>0.23</v>
      </c>
      <c r="J33" s="16">
        <v>0.9</v>
      </c>
      <c r="K33" s="16">
        <v>0.9</v>
      </c>
      <c r="L33" s="16">
        <v>0.6</v>
      </c>
      <c r="M33" s="16">
        <v>0.35</v>
      </c>
      <c r="N33" s="16">
        <v>0.67</v>
      </c>
      <c r="O33" s="16">
        <f>1.75/3</f>
        <v>0.58333333333333337</v>
      </c>
    </row>
    <row r="34" spans="1:15">
      <c r="C34" s="27"/>
      <c r="D34" s="27"/>
    </row>
    <row r="35" spans="1:15" ht="19">
      <c r="B35" s="25" t="s">
        <v>42</v>
      </c>
      <c r="C35" s="25"/>
      <c r="D35" s="9" t="s">
        <v>43</v>
      </c>
    </row>
    <row r="36" spans="1:15" ht="19">
      <c r="A36" s="26"/>
      <c r="B36" s="25" t="s">
        <v>44</v>
      </c>
      <c r="C36" s="25"/>
      <c r="D36" s="9" t="s">
        <v>45</v>
      </c>
    </row>
    <row r="37" spans="1:15" ht="19">
      <c r="B37" s="25" t="s">
        <v>46</v>
      </c>
      <c r="C37" s="25"/>
      <c r="D37" s="9" t="s">
        <v>47</v>
      </c>
    </row>
    <row r="38" spans="1:15" ht="19">
      <c r="B38" s="25" t="s">
        <v>48</v>
      </c>
      <c r="C38" s="25"/>
      <c r="D38" s="9" t="s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Zehn-Jahres-Tabelle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Shakhanova</dc:creator>
  <cp:lastModifiedBy>Miriam Flemme</cp:lastModifiedBy>
  <dcterms:created xsi:type="dcterms:W3CDTF">2025-04-24T11:36:01Z</dcterms:created>
  <dcterms:modified xsi:type="dcterms:W3CDTF">2026-04-15T09:12:01Z</dcterms:modified>
</cp:coreProperties>
</file>